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filterPrivacy="1" autoCompressPictures="0"/>
  <xr:revisionPtr revIDLastSave="0" documentId="13_ncr:1_{84A2DAFA-3373-BB4A-8067-29C4A6467ACA}" xr6:coauthVersionLast="47" xr6:coauthVersionMax="47" xr10:uidLastSave="{00000000-0000-0000-0000-000000000000}"/>
  <bookViews>
    <workbookView xWindow="0" yWindow="500" windowWidth="28800" windowHeight="15840" activeTab="1" xr2:uid="{00000000-000D-0000-FFFF-FFFF00000000}"/>
  </bookViews>
  <sheets>
    <sheet name="Intervall Methoden" sheetId="9" r:id="rId1"/>
    <sheet name="Intervall Guide" sheetId="8" r:id="rId2"/>
  </sheets>
  <definedNames>
    <definedName name="CODTime">#REF!</definedName>
    <definedName name="LapLength">#REF!</definedName>
    <definedName name="MASPErcentage">#REF!</definedName>
    <definedName name="NumberOfShuttles">#REF!</definedName>
    <definedName name="RunTime">#REF!</definedName>
    <definedName name="ShuttleLength">#REF!</definedName>
    <definedName name="ShuttlesRunTime">#REF!</definedName>
    <definedName name="TestingCODTime">#REF!</definedName>
    <definedName name="TestingShuttleLeng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8" l="1"/>
  <c r="C5" i="8"/>
  <c r="F4" i="8" s="1"/>
  <c r="C4" i="8"/>
  <c r="D11" i="8" s="1"/>
  <c r="D29" i="8" l="1"/>
  <c r="C29" i="8"/>
  <c r="D28" i="8"/>
  <c r="D30" i="8"/>
  <c r="C30" i="8"/>
  <c r="C28" i="8"/>
  <c r="F11" i="8"/>
  <c r="C25" i="8"/>
  <c r="C9" i="8"/>
  <c r="C24" i="8"/>
  <c r="D15" i="8"/>
  <c r="F15" i="8" s="1"/>
  <c r="C23" i="8"/>
  <c r="C27" i="8"/>
  <c r="C19" i="8"/>
  <c r="C11" i="8"/>
  <c r="D26" i="8"/>
  <c r="D18" i="8"/>
  <c r="D10" i="8"/>
  <c r="C26" i="8"/>
  <c r="C18" i="8"/>
  <c r="C10" i="8"/>
  <c r="D25" i="8"/>
  <c r="F25" i="8" s="1"/>
  <c r="D17" i="8"/>
  <c r="F17" i="8" s="1"/>
  <c r="D9" i="8"/>
  <c r="F9" i="8" s="1"/>
  <c r="D23" i="8"/>
  <c r="F23" i="8" s="1"/>
  <c r="C15" i="8"/>
  <c r="D22" i="8"/>
  <c r="F22" i="8" s="1"/>
  <c r="C22" i="8"/>
  <c r="D13" i="8"/>
  <c r="F13" i="8" s="1"/>
  <c r="C21" i="8"/>
  <c r="C13" i="8"/>
  <c r="D20" i="8"/>
  <c r="F20" i="8" s="1"/>
  <c r="D12" i="8"/>
  <c r="C17" i="8"/>
  <c r="D24" i="8"/>
  <c r="D16" i="8"/>
  <c r="C16" i="8"/>
  <c r="D8" i="8"/>
  <c r="D14" i="8"/>
  <c r="C14" i="8"/>
  <c r="D21" i="8"/>
  <c r="F21" i="8" s="1"/>
  <c r="C8" i="8"/>
  <c r="C20" i="8"/>
  <c r="C12" i="8"/>
  <c r="D27" i="8"/>
  <c r="F27" i="8" s="1"/>
  <c r="D19" i="8"/>
  <c r="F19" i="8" s="1"/>
  <c r="E11" i="8"/>
  <c r="E28" i="8" l="1"/>
  <c r="F28" i="8"/>
  <c r="E30" i="8"/>
  <c r="F30" i="8"/>
  <c r="E29" i="8"/>
  <c r="F29" i="8"/>
  <c r="E21" i="8"/>
  <c r="E9" i="8"/>
  <c r="E20" i="8"/>
  <c r="E17" i="8"/>
  <c r="E15" i="8"/>
  <c r="F8" i="8"/>
  <c r="E8" i="8"/>
  <c r="E16" i="8"/>
  <c r="F16" i="8"/>
  <c r="E14" i="8"/>
  <c r="F14" i="8"/>
  <c r="E24" i="8"/>
  <c r="F24" i="8"/>
  <c r="E27" i="8"/>
  <c r="E19" i="8"/>
  <c r="E13" i="8"/>
  <c r="F10" i="8"/>
  <c r="E10" i="8"/>
  <c r="E25" i="8"/>
  <c r="E12" i="8"/>
  <c r="F12" i="8"/>
  <c r="F18" i="8"/>
  <c r="E18" i="8"/>
  <c r="E23" i="8"/>
  <c r="E22" i="8"/>
  <c r="F26" i="8"/>
  <c r="E2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" authorId="0" shapeId="0" xr:uid="{CC2C6805-C21F-CD4A-858D-9D767DF0C02F}">
      <text>
        <r>
          <rPr>
            <b/>
            <sz val="12"/>
            <color rgb="FF000000"/>
            <rFont val="Tahoma"/>
            <family val="2"/>
          </rPr>
          <t>Schritt 1: Wähle deinen gewünschten Lauf</t>
        </r>
      </text>
    </comment>
    <comment ref="F3" authorId="0" shapeId="0" xr:uid="{A00BCBBF-042A-C54D-98F0-C55DB310C6F2}">
      <text>
        <r>
          <rPr>
            <b/>
            <sz val="12"/>
            <color rgb="FF000000"/>
            <rFont val="Tahoma"/>
            <family val="2"/>
          </rPr>
          <t>Schritt 2: Wähle die Anzahl der Bahnen (Richtungswechsel).  Die Distanz pro Bahn passt sich entsprechend an.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B7" authorId="0" shapeId="0" xr:uid="{26D965D5-7299-2F41-8439-62EC07FB9B2D}">
      <text>
        <r>
          <rPr>
            <b/>
            <sz val="12"/>
            <color rgb="FF000000"/>
            <rFont val="Tahoma"/>
            <family val="2"/>
          </rPr>
          <t>Schritt 3: Trage hier die Geschwindigkeit bei Abbruch des Shuttle Run Tests ein</t>
        </r>
        <r>
          <rPr>
            <sz val="12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<sst xmlns="http://schemas.openxmlformats.org/spreadsheetml/2006/main" count="136" uniqueCount="105">
  <si>
    <t>min:sec/km</t>
  </si>
  <si>
    <t>1min
 Passive</t>
  </si>
  <si>
    <t>4 x 5 min</t>
  </si>
  <si>
    <t>6 x 4 min</t>
  </si>
  <si>
    <t>10 x 2 min</t>
  </si>
  <si>
    <t>8 x 2 min</t>
  </si>
  <si>
    <t>4 x 4 min</t>
  </si>
  <si>
    <t>Distanz pro Bahn (m)</t>
  </si>
  <si>
    <t>INTERVALL METHODEN</t>
  </si>
  <si>
    <t>ZIEL</t>
  </si>
  <si>
    <t>INTENSITÄT (%)</t>
  </si>
  <si>
    <t>INTERVALL METHODE</t>
  </si>
  <si>
    <t>PAUSENZEIT (s)</t>
  </si>
  <si>
    <t>ZEIT (s) / BAHN</t>
  </si>
  <si>
    <t>Gering</t>
  </si>
  <si>
    <t>Mittel</t>
  </si>
  <si>
    <t>Hoch</t>
  </si>
  <si>
    <t>Maximale Energie</t>
  </si>
  <si>
    <t>15sec Passive
[2 min Satzpause]</t>
  </si>
  <si>
    <t>30sec
Passive/Aktiv
[2 min Satzpause]</t>
  </si>
  <si>
    <t>15sec Aktiv
[2 min Satzpause]</t>
  </si>
  <si>
    <t>Shuttle Run
Geschwindigkeit
(km/h)</t>
  </si>
  <si>
    <t>Intervall
Geschwindigkeit
(km/h)</t>
  </si>
  <si>
    <t>Intervall
Geschwindigkeit
(m/s)</t>
  </si>
  <si>
    <t>Regeneration</t>
  </si>
  <si>
    <t>Aerobe Kapazität</t>
  </si>
  <si>
    <t>-</t>
  </si>
  <si>
    <t>2min
 50% Tempo</t>
  </si>
  <si>
    <t>3 x 8 min</t>
  </si>
  <si>
    <t>1 x 45 min</t>
  </si>
  <si>
    <t>Basis</t>
  </si>
  <si>
    <t>Grundlage</t>
  </si>
  <si>
    <t>Extensive Intervalle</t>
  </si>
  <si>
    <t>V02max</t>
  </si>
  <si>
    <t>Intensive Intervalle</t>
  </si>
  <si>
    <t>30/15</t>
  </si>
  <si>
    <t>45/15</t>
  </si>
  <si>
    <t>High Intensity
Running</t>
  </si>
  <si>
    <t>Power Intervalle</t>
  </si>
  <si>
    <t>1min
 50% Tempo</t>
  </si>
  <si>
    <t>2 x 10 min</t>
  </si>
  <si>
    <t xml:space="preserve">3 x 5 min </t>
  </si>
  <si>
    <t>45 min Dauerlauf am besten auf einer ebenen Strecke. Einsatz an Regenerationstagen oder in der Übergangsphase zur Leistungserhaltung.</t>
  </si>
  <si>
    <t xml:space="preserve">3x8 min Dauerlauf (ohne Richtungswechsel) an der Laktatschwelle. Einsatz zur Steigerung der aeroben Kapazität in der Übergangs- und Vorbereitungsphase. </t>
  </si>
  <si>
    <t>10x2 min Intervall mit 1 min locker Laufen in den Pausen. Am besten zum Einstieg in die Saisonvorbereitung zum Aufbau einer Grundlagenausdauer oder in der Übergangsphase für selbständiger Läufe.</t>
  </si>
  <si>
    <t>6x4 min Intervall mit passiver Pause (stehen). Am besten zum Einstieg in die Saisonvorbereitung zum Aufbau einer Grundlagenausdauer oder in der Übergangsphase für selbständiger Läufe.</t>
  </si>
  <si>
    <t>8x2 min Intervall mit 2 min locker Laufen in den Pausen. Einsatz während der Vorbereitungsphase und gut geeignet für Spielersatz-Läufe.</t>
  </si>
  <si>
    <t>2min
 Passive</t>
  </si>
  <si>
    <t>4x4 min Intervall mit 2 min passiver Pause (stehen). Einsatz während der Vorbereitungsphase und gut geeignet für Spielersatz-Läufe.</t>
  </si>
  <si>
    <t xml:space="preserve">4x5 min Intervall. In den 5 min läuft der Spieler immer 30sec Tempo / 15sec Pause bis die 5 min durch sind (7 Durchgänge). Danach 2 min passive Pause. Insgesamt 4 Durchgänge. Einsatz zum Ende der Saisonvorbereitung oder während der Saison. </t>
  </si>
  <si>
    <t xml:space="preserve">2x10 min Intervall. In den 10 min läuft der Spieler immer 45sec Tempo / 15sec Pause bis die 5 min durch sind (5 Durchgänge). Danach 2 min passive Pause. Insgesamt 2 Durchgänge. Einsatz zum Ende der Saisonvorbereitung oder während der Saison. </t>
  </si>
  <si>
    <t>3 x 5 min</t>
  </si>
  <si>
    <t>3x5 min Intervall. In den 5 min läuft der Spieler immer 15sec Tempo / 15sec Pause. Danach 2 min passive Satzpause. Insgesamt 4 Durchgänge.  Gute Ergänzung zu Spielformen an intensiven Trainingstagen</t>
  </si>
  <si>
    <t>3x5 min Intervall. In den 5 min läuft der Spieler immer 30sec Tempo / 30sec Pause. Danach 2 min passive Satzpause. Insgesamt 4 Durchgänge.  Gute Ergänzung zu Spielformen an intensiven Trainingstagen.</t>
  </si>
  <si>
    <t>METHODE</t>
  </si>
  <si>
    <t>INTENSITÄT</t>
  </si>
  <si>
    <t>LAUF INTERVALL</t>
  </si>
  <si>
    <t>ERHOLUNG</t>
  </si>
  <si>
    <t>DURCHGÄNGE</t>
  </si>
  <si>
    <t>BESCHREIBUNG &amp; EINSATZ</t>
  </si>
  <si>
    <t>VO2max</t>
  </si>
  <si>
    <t>High Intensity Running</t>
  </si>
  <si>
    <t>Spieler 1</t>
  </si>
  <si>
    <t>Spieler 2</t>
  </si>
  <si>
    <t>Spieler 3</t>
  </si>
  <si>
    <t>Spieler 4</t>
  </si>
  <si>
    <t>Spieler 5</t>
  </si>
  <si>
    <t>Spieler 6</t>
  </si>
  <si>
    <t>Spieler 7</t>
  </si>
  <si>
    <t>Spieler 8</t>
  </si>
  <si>
    <t>Spieler 9</t>
  </si>
  <si>
    <t>Spieler 10</t>
  </si>
  <si>
    <t>Spieler 11</t>
  </si>
  <si>
    <t>Spieler 12</t>
  </si>
  <si>
    <t>Spieler 13</t>
  </si>
  <si>
    <t>Spieler 14</t>
  </si>
  <si>
    <t>Spieler 15</t>
  </si>
  <si>
    <t>Spieler 16</t>
  </si>
  <si>
    <t>Spieler 17</t>
  </si>
  <si>
    <t>Spieler 18</t>
  </si>
  <si>
    <t>Spieler 19</t>
  </si>
  <si>
    <t>Spieler 20</t>
  </si>
  <si>
    <t>Spieler
Name</t>
  </si>
  <si>
    <t>ZEIT INTERVALL  (sec)</t>
  </si>
  <si>
    <t>ANZAHL BAHNEN</t>
  </si>
  <si>
    <t>Performance</t>
  </si>
  <si>
    <r>
      <t xml:space="preserve">ANZAHL BAHNEN
</t>
    </r>
    <r>
      <rPr>
        <b/>
        <sz val="11"/>
        <color theme="0"/>
        <rFont val="Calibri (Textkörper)"/>
      </rPr>
      <t>(Empfehlung)</t>
    </r>
  </si>
  <si>
    <t>INTERVAL GUIDE FOR TEAMS</t>
  </si>
  <si>
    <r>
      <t xml:space="preserve">45min
 </t>
    </r>
    <r>
      <rPr>
        <sz val="11"/>
        <color theme="1"/>
        <rFont val="Calibri (Textkörper)_x0000_"/>
      </rPr>
      <t>70% Tempo</t>
    </r>
  </si>
  <si>
    <r>
      <t xml:space="preserve">8min
</t>
    </r>
    <r>
      <rPr>
        <sz val="11"/>
        <color theme="1"/>
        <rFont val="Calibri (Textkörper)_x0000_"/>
      </rPr>
      <t xml:space="preserve"> 80% Tempo</t>
    </r>
  </si>
  <si>
    <r>
      <t xml:space="preserve">2min
 </t>
    </r>
    <r>
      <rPr>
        <sz val="11"/>
        <color theme="1"/>
        <rFont val="Calibri (Textkörper)_x0000_"/>
      </rPr>
      <t>90% Tempo</t>
    </r>
  </si>
  <si>
    <r>
      <t xml:space="preserve">4min
</t>
    </r>
    <r>
      <rPr>
        <sz val="11"/>
        <color theme="1"/>
        <rFont val="Calibri (Textkörper)_x0000_"/>
      </rPr>
      <t xml:space="preserve"> 90% Tempo</t>
    </r>
  </si>
  <si>
    <r>
      <t xml:space="preserve">2min
</t>
    </r>
    <r>
      <rPr>
        <sz val="11"/>
        <color theme="1"/>
        <rFont val="Calibri (Textkörper)_x0000_"/>
      </rPr>
      <t xml:space="preserve"> 100% Tempo</t>
    </r>
  </si>
  <si>
    <r>
      <t xml:space="preserve">4 min
 </t>
    </r>
    <r>
      <rPr>
        <sz val="11"/>
        <color theme="1"/>
        <rFont val="Calibri (Textkörper)_x0000_"/>
      </rPr>
      <t>100% Tempo</t>
    </r>
  </si>
  <si>
    <r>
      <t xml:space="preserve">30sec
</t>
    </r>
    <r>
      <rPr>
        <sz val="11"/>
        <color theme="1"/>
        <rFont val="Calibri (Textkörper)_x0000_"/>
      </rPr>
      <t>110% Tempo</t>
    </r>
  </si>
  <si>
    <r>
      <t xml:space="preserve">45sec
</t>
    </r>
    <r>
      <rPr>
        <sz val="11"/>
        <color theme="1"/>
        <rFont val="Calibri (Textkörper)_x0000_"/>
      </rPr>
      <t>110% Tempo</t>
    </r>
  </si>
  <si>
    <r>
      <t xml:space="preserve">30sec
</t>
    </r>
    <r>
      <rPr>
        <sz val="11"/>
        <color theme="1"/>
        <rFont val="Calibri (Textkörper)_x0000_"/>
      </rPr>
      <t>120% Tempo</t>
    </r>
  </si>
  <si>
    <r>
      <t xml:space="preserve">15sec
</t>
    </r>
    <r>
      <rPr>
        <sz val="11"/>
        <color theme="1"/>
        <rFont val="Calibri (Textkörper)_x0000_"/>
      </rPr>
      <t>130% Tempo</t>
    </r>
  </si>
  <si>
    <t>Extensive 
Intervalle</t>
  </si>
  <si>
    <t>Intensive 
Intervalle</t>
  </si>
  <si>
    <t>Power 
Intervalle</t>
  </si>
  <si>
    <t>Laufleistung</t>
  </si>
  <si>
    <t>Spieler 21</t>
  </si>
  <si>
    <t>Spieler 22</t>
  </si>
  <si>
    <t>Spieler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</si>
</sst>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Calibri (Textkörper)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 (Textkörper)_x0000_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8BE2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Protection="1">
      <protection locked="0"/>
    </xf>
    <xf numFmtId="0" fontId="8" fillId="2" borderId="0" xfId="0" applyFont="1" applyFill="1" applyAlignment="1">
      <alignment vertical="center"/>
    </xf>
    <xf numFmtId="0" fontId="8" fillId="3" borderId="6" xfId="0" applyFont="1" applyFill="1" applyBorder="1" applyAlignment="1">
      <alignment horizontal="right" vertical="center"/>
    </xf>
    <xf numFmtId="0" fontId="9" fillId="8" borderId="18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8" fillId="3" borderId="7" xfId="0" applyFont="1" applyFill="1" applyBorder="1" applyAlignment="1">
      <alignment horizontal="right" vertical="center"/>
    </xf>
    <xf numFmtId="0" fontId="0" fillId="4" borderId="20" xfId="0" applyFill="1" applyBorder="1" applyAlignment="1">
      <alignment horizontal="center" vertical="center"/>
    </xf>
    <xf numFmtId="1" fontId="0" fillId="4" borderId="18" xfId="0" applyNumberForma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right" vertical="center"/>
    </xf>
    <xf numFmtId="0" fontId="0" fillId="4" borderId="21" xfId="0" applyFill="1" applyBorder="1" applyAlignment="1">
      <alignment horizontal="center" vertical="center"/>
    </xf>
    <xf numFmtId="49" fontId="0" fillId="4" borderId="19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>
      <alignment horizontal="center" vertical="center"/>
    </xf>
    <xf numFmtId="45" fontId="0" fillId="2" borderId="2" xfId="0" applyNumberFormat="1" applyFill="1" applyBorder="1" applyAlignment="1">
      <alignment horizontal="center" vertical="center"/>
    </xf>
    <xf numFmtId="1" fontId="10" fillId="8" borderId="3" xfId="0" applyNumberFormat="1" applyFont="1" applyFill="1" applyBorder="1" applyAlignment="1">
      <alignment horizontal="center" vertical="center"/>
    </xf>
    <xf numFmtId="164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>
      <alignment horizontal="center" vertical="center"/>
    </xf>
    <xf numFmtId="45" fontId="0" fillId="2" borderId="1" xfId="0" applyNumberFormat="1" applyFill="1" applyBorder="1" applyAlignment="1">
      <alignment horizontal="center" vertical="center"/>
    </xf>
    <xf numFmtId="1" fontId="10" fillId="8" borderId="16" xfId="0" applyNumberFormat="1" applyFon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45" fontId="0" fillId="2" borderId="11" xfId="0" applyNumberForma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0" fillId="6" borderId="11" xfId="0" applyNumberForma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left" vertical="center" wrapText="1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" fontId="10" fillId="8" borderId="4" xfId="0" applyNumberFormat="1" applyFont="1" applyFill="1" applyBorder="1" applyAlignment="1">
      <alignment horizontal="center" vertical="center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10" fillId="8" borderId="1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22" xfId="0" applyFont="1" applyBorder="1"/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78BE20"/>
      <color rgb="FFFFFF9B"/>
      <color rgb="FF920000"/>
      <color rgb="FF6333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8203" name="AutoShape 11" descr="Philippka Graphic Tool | Philippka-Sportverlag GmbH &amp; Co. KG">
          <a:extLst>
            <a:ext uri="{FF2B5EF4-FFF2-40B4-BE49-F238E27FC236}">
              <a16:creationId xmlns:a16="http://schemas.microsoft.com/office/drawing/2014/main" id="{9D1A09E7-D255-5AA7-B11E-54B75E684381}"/>
            </a:ext>
          </a:extLst>
        </xdr:cNvPr>
        <xdr:cNvSpPr>
          <a:spLocks noChangeAspect="1" noChangeArrowheads="1"/>
        </xdr:cNvSpPr>
      </xdr:nvSpPr>
      <xdr:spPr bwMode="auto">
        <a:xfrm>
          <a:off x="6553200" y="318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104424</xdr:colOff>
      <xdr:row>5</xdr:row>
      <xdr:rowOff>190030</xdr:rowOff>
    </xdr:from>
    <xdr:to>
      <xdr:col>9</xdr:col>
      <xdr:colOff>687484</xdr:colOff>
      <xdr:row>24</xdr:row>
      <xdr:rowOff>16272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8FF346C-99B1-2249-ED33-93DA5F37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155501" y="1801287"/>
          <a:ext cx="4101908" cy="3080727"/>
        </a:xfrm>
        <a:prstGeom prst="rect">
          <a:avLst/>
        </a:prstGeom>
      </xdr:spPr>
    </xdr:pic>
    <xdr:clientData/>
  </xdr:twoCellAnchor>
  <xdr:twoCellAnchor>
    <xdr:from>
      <xdr:col>6</xdr:col>
      <xdr:colOff>91725</xdr:colOff>
      <xdr:row>4</xdr:row>
      <xdr:rowOff>138289</xdr:rowOff>
    </xdr:from>
    <xdr:to>
      <xdr:col>7</xdr:col>
      <xdr:colOff>66325</xdr:colOff>
      <xdr:row>5</xdr:row>
      <xdr:rowOff>210255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A8AD908B-0411-6A36-C986-8849EBC02BA0}"/>
            </a:ext>
          </a:extLst>
        </xdr:cNvPr>
        <xdr:cNvSpPr/>
      </xdr:nvSpPr>
      <xdr:spPr>
        <a:xfrm>
          <a:off x="6653392" y="1041400"/>
          <a:ext cx="807155" cy="2695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b="1">
              <a:solidFill>
                <a:schemeClr val="tx1"/>
              </a:solidFill>
            </a:rPr>
            <a:t>Notizen</a:t>
          </a:r>
          <a:endParaRPr lang="de-DE" sz="11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7</xdr:col>
      <xdr:colOff>518040</xdr:colOff>
      <xdr:row>0</xdr:row>
      <xdr:rowOff>296334</xdr:rowOff>
    </xdr:from>
    <xdr:to>
      <xdr:col>8</xdr:col>
      <xdr:colOff>285049</xdr:colOff>
      <xdr:row>5</xdr:row>
      <xdr:rowOff>163690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A5A98C3-5023-2B42-1F18-16C4178B1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946" r="35405" b="52103"/>
        <a:stretch/>
      </xdr:blipFill>
      <xdr:spPr>
        <a:xfrm>
          <a:off x="7912262" y="296334"/>
          <a:ext cx="599564" cy="968023"/>
        </a:xfrm>
        <a:prstGeom prst="rect">
          <a:avLst/>
        </a:prstGeom>
      </xdr:spPr>
    </xdr:pic>
    <xdr:clientData/>
  </xdr:twoCellAnchor>
  <xdr:twoCellAnchor editAs="oneCell">
    <xdr:from>
      <xdr:col>7</xdr:col>
      <xdr:colOff>471314</xdr:colOff>
      <xdr:row>24</xdr:row>
      <xdr:rowOff>32455</xdr:rowOff>
    </xdr:from>
    <xdr:to>
      <xdr:col>8</xdr:col>
      <xdr:colOff>344315</xdr:colOff>
      <xdr:row>30</xdr:row>
      <xdr:rowOff>120958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9442F7C-AEF8-944F-8DA3-C1B7DA9E1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946" t="48792" r="35405" b="177"/>
        <a:stretch/>
      </xdr:blipFill>
      <xdr:spPr>
        <a:xfrm>
          <a:off x="7865536" y="5408788"/>
          <a:ext cx="705556" cy="1273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D78B-7E49-3243-8B51-ECA262353BE7}">
  <dimension ref="A1:H14"/>
  <sheetViews>
    <sheetView view="pageLayout" zoomScale="90" zoomScaleNormal="90" zoomScalePageLayoutView="90" workbookViewId="0">
      <selection activeCell="E10" sqref="E10"/>
    </sheetView>
  </sheetViews>
  <sheetFormatPr baseColWidth="10" defaultRowHeight="15"/>
  <cols>
    <col min="1" max="1" width="12.6640625" customWidth="1"/>
    <col min="2" max="2" width="11.6640625" customWidth="1"/>
    <col min="3" max="3" width="15.5" customWidth="1"/>
    <col min="4" max="4" width="15.1640625" customWidth="1"/>
    <col min="5" max="5" width="14.6640625" customWidth="1"/>
    <col min="6" max="6" width="13.1640625" customWidth="1"/>
    <col min="7" max="7" width="35.6640625" customWidth="1"/>
    <col min="8" max="8" width="15.1640625" customWidth="1"/>
  </cols>
  <sheetData>
    <row r="1" spans="1:8" ht="24" customHeight="1">
      <c r="A1" s="78" t="s">
        <v>8</v>
      </c>
      <c r="B1" s="78"/>
      <c r="C1" s="78"/>
      <c r="D1" s="78"/>
      <c r="E1" s="78"/>
      <c r="F1" s="78"/>
      <c r="G1" s="78"/>
      <c r="H1" s="78"/>
    </row>
    <row r="2" spans="1:8" ht="7.5" customHeight="1">
      <c r="A2" s="79"/>
      <c r="B2" s="79"/>
      <c r="C2" s="79"/>
      <c r="D2" s="79"/>
      <c r="E2" s="79"/>
      <c r="F2" s="79"/>
      <c r="G2" s="79"/>
      <c r="H2" s="79"/>
    </row>
    <row r="3" spans="1:8" ht="36.75" customHeight="1">
      <c r="A3" s="30" t="s">
        <v>54</v>
      </c>
      <c r="B3" s="30" t="s">
        <v>55</v>
      </c>
      <c r="C3" s="30" t="s">
        <v>9</v>
      </c>
      <c r="D3" s="30" t="s">
        <v>56</v>
      </c>
      <c r="E3" s="30" t="s">
        <v>57</v>
      </c>
      <c r="F3" s="30" t="s">
        <v>58</v>
      </c>
      <c r="G3" s="30" t="s">
        <v>59</v>
      </c>
      <c r="H3" s="62" t="s">
        <v>86</v>
      </c>
    </row>
    <row r="4" spans="1:8" ht="8.25" customHeight="1" thickBot="1"/>
    <row r="5" spans="1:8" ht="44" customHeight="1">
      <c r="A5" s="31" t="s">
        <v>24</v>
      </c>
      <c r="B5" s="32" t="s">
        <v>14</v>
      </c>
      <c r="C5" s="33" t="s">
        <v>24</v>
      </c>
      <c r="D5" s="34" t="s">
        <v>88</v>
      </c>
      <c r="E5" s="33" t="s">
        <v>26</v>
      </c>
      <c r="F5" s="34" t="s">
        <v>29</v>
      </c>
      <c r="G5" s="67" t="s">
        <v>42</v>
      </c>
      <c r="H5" s="56">
        <v>0</v>
      </c>
    </row>
    <row r="6" spans="1:8" ht="44" customHeight="1">
      <c r="A6" s="35" t="s">
        <v>30</v>
      </c>
      <c r="B6" s="36" t="s">
        <v>14</v>
      </c>
      <c r="C6" s="37" t="s">
        <v>25</v>
      </c>
      <c r="D6" s="38" t="s">
        <v>89</v>
      </c>
      <c r="E6" s="37" t="s">
        <v>27</v>
      </c>
      <c r="F6" s="38" t="s">
        <v>28</v>
      </c>
      <c r="G6" s="63" t="s">
        <v>43</v>
      </c>
      <c r="H6" s="57">
        <v>0</v>
      </c>
    </row>
    <row r="7" spans="1:8" ht="44" customHeight="1">
      <c r="A7" s="39" t="s">
        <v>31</v>
      </c>
      <c r="B7" s="40" t="s">
        <v>14</v>
      </c>
      <c r="C7" s="41" t="s">
        <v>31</v>
      </c>
      <c r="D7" s="42" t="s">
        <v>90</v>
      </c>
      <c r="E7" s="41" t="s">
        <v>39</v>
      </c>
      <c r="F7" s="42" t="s">
        <v>4</v>
      </c>
      <c r="G7" s="64" t="s">
        <v>44</v>
      </c>
      <c r="H7" s="58">
        <v>10</v>
      </c>
    </row>
    <row r="8" spans="1:8" ht="44" customHeight="1">
      <c r="A8" s="55" t="s">
        <v>98</v>
      </c>
      <c r="B8" s="40" t="s">
        <v>14</v>
      </c>
      <c r="C8" s="41" t="s">
        <v>31</v>
      </c>
      <c r="D8" s="42" t="s">
        <v>91</v>
      </c>
      <c r="E8" s="41" t="s">
        <v>1</v>
      </c>
      <c r="F8" s="42" t="s">
        <v>3</v>
      </c>
      <c r="G8" s="64" t="s">
        <v>45</v>
      </c>
      <c r="H8" s="58">
        <v>20</v>
      </c>
    </row>
    <row r="9" spans="1:8" ht="44" customHeight="1">
      <c r="A9" s="39" t="s">
        <v>33</v>
      </c>
      <c r="B9" s="43" t="s">
        <v>15</v>
      </c>
      <c r="C9" s="44" t="s">
        <v>101</v>
      </c>
      <c r="D9" s="45" t="s">
        <v>92</v>
      </c>
      <c r="E9" s="44" t="s">
        <v>27</v>
      </c>
      <c r="F9" s="45" t="s">
        <v>5</v>
      </c>
      <c r="G9" s="65" t="s">
        <v>46</v>
      </c>
      <c r="H9" s="59">
        <v>12</v>
      </c>
    </row>
    <row r="10" spans="1:8" ht="44" customHeight="1">
      <c r="A10" s="55" t="s">
        <v>99</v>
      </c>
      <c r="B10" s="43" t="s">
        <v>15</v>
      </c>
      <c r="C10" s="44" t="s">
        <v>101</v>
      </c>
      <c r="D10" s="45" t="s">
        <v>93</v>
      </c>
      <c r="E10" s="44" t="s">
        <v>47</v>
      </c>
      <c r="F10" s="45" t="s">
        <v>6</v>
      </c>
      <c r="G10" s="65" t="s">
        <v>48</v>
      </c>
      <c r="H10" s="59">
        <v>24</v>
      </c>
    </row>
    <row r="11" spans="1:8" ht="44" customHeight="1">
      <c r="A11" s="39" t="s">
        <v>35</v>
      </c>
      <c r="B11" s="46" t="s">
        <v>16</v>
      </c>
      <c r="C11" s="47" t="s">
        <v>85</v>
      </c>
      <c r="D11" s="48" t="s">
        <v>94</v>
      </c>
      <c r="E11" s="49" t="s">
        <v>18</v>
      </c>
      <c r="F11" s="48" t="s">
        <v>2</v>
      </c>
      <c r="G11" s="66" t="s">
        <v>49</v>
      </c>
      <c r="H11" s="60">
        <v>3</v>
      </c>
    </row>
    <row r="12" spans="1:8" ht="44" customHeight="1">
      <c r="A12" s="39" t="s">
        <v>36</v>
      </c>
      <c r="B12" s="46" t="s">
        <v>16</v>
      </c>
      <c r="C12" s="47" t="s">
        <v>85</v>
      </c>
      <c r="D12" s="48" t="s">
        <v>95</v>
      </c>
      <c r="E12" s="49" t="s">
        <v>20</v>
      </c>
      <c r="F12" s="48" t="s">
        <v>40</v>
      </c>
      <c r="G12" s="66" t="s">
        <v>50</v>
      </c>
      <c r="H12" s="60">
        <v>3</v>
      </c>
    </row>
    <row r="13" spans="1:8" ht="44" customHeight="1">
      <c r="A13" s="55" t="s">
        <v>100</v>
      </c>
      <c r="B13" s="46" t="s">
        <v>16</v>
      </c>
      <c r="C13" s="47" t="s">
        <v>17</v>
      </c>
      <c r="D13" s="48" t="s">
        <v>96</v>
      </c>
      <c r="E13" s="49" t="s">
        <v>19</v>
      </c>
      <c r="F13" s="48" t="s">
        <v>51</v>
      </c>
      <c r="G13" s="66" t="s">
        <v>53</v>
      </c>
      <c r="H13" s="60">
        <v>2</v>
      </c>
    </row>
    <row r="14" spans="1:8" ht="44" customHeight="1" thickBot="1">
      <c r="A14" s="50" t="s">
        <v>37</v>
      </c>
      <c r="B14" s="51" t="s">
        <v>16</v>
      </c>
      <c r="C14" s="52" t="s">
        <v>17</v>
      </c>
      <c r="D14" s="53" t="s">
        <v>97</v>
      </c>
      <c r="E14" s="54" t="s">
        <v>20</v>
      </c>
      <c r="F14" s="53" t="s">
        <v>41</v>
      </c>
      <c r="G14" s="68" t="s">
        <v>52</v>
      </c>
      <c r="H14" s="61">
        <v>1</v>
      </c>
    </row>
  </sheetData>
  <sheetProtection algorithmName="SHA-512" hashValue="vD26/eRl3tm5nLliuNvphOSlKJ8dhy/qzi0w42inWU4SCWtRFJbzUGaWF/IzURN6x7PJ2oucy8J5y1rDcUrHeA==" saltValue="5ttbK+aJyp+qvZDEJVj+tw==" spinCount="100000" sheet="1" objects="1" scenarios="1"/>
  <mergeCells count="2">
    <mergeCell ref="A1:H1"/>
    <mergeCell ref="A2:H2"/>
  </mergeCells>
  <pageMargins left="0.25" right="0.25" top="0.75" bottom="0.75" header="0.3" footer="0.3"/>
  <pageSetup paperSize="9" orientation="landscape" horizontalDpi="0" verticalDpi="0"/>
  <headerFooter>
    <oddHeader>&amp;LAbsolute F.C.&amp;CAbsolute Teamsport Kaiserslautern&amp;R&amp;D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6AF8-EB67-CC49-B590-E46CE64A35E2}">
  <dimension ref="A1:J31"/>
  <sheetViews>
    <sheetView tabSelected="1" showWhiteSpace="0" view="pageLayout" zoomScale="90" zoomScaleNormal="100" zoomScalePageLayoutView="90" workbookViewId="0">
      <selection activeCell="F4" sqref="F4"/>
    </sheetView>
  </sheetViews>
  <sheetFormatPr baseColWidth="10" defaultRowHeight="15"/>
  <cols>
    <col min="2" max="2" width="19.33203125" customWidth="1"/>
    <col min="3" max="3" width="17.33203125" customWidth="1"/>
    <col min="4" max="4" width="14.6640625" customWidth="1"/>
    <col min="5" max="5" width="15.33203125" customWidth="1"/>
  </cols>
  <sheetData>
    <row r="1" spans="1:10" ht="24">
      <c r="A1" s="78" t="s">
        <v>87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6" thickBot="1">
      <c r="A2" s="1"/>
      <c r="B2" s="1"/>
      <c r="C2" s="2"/>
      <c r="D2" s="2"/>
      <c r="E2" s="1"/>
      <c r="F2" s="2"/>
      <c r="G2" s="77"/>
    </row>
    <row r="3" spans="1:10" ht="16" thickBot="1">
      <c r="A3" s="4"/>
      <c r="B3" s="5" t="s">
        <v>11</v>
      </c>
      <c r="C3" s="6" t="s">
        <v>31</v>
      </c>
      <c r="D3" s="7"/>
      <c r="E3" s="5" t="s">
        <v>84</v>
      </c>
      <c r="F3" s="6">
        <v>12</v>
      </c>
      <c r="G3" s="73">
        <v>1</v>
      </c>
      <c r="H3" s="74" t="s">
        <v>24</v>
      </c>
      <c r="I3" s="73">
        <v>70</v>
      </c>
      <c r="J3" s="73">
        <v>2700</v>
      </c>
    </row>
    <row r="4" spans="1:10" ht="16" thickBot="1">
      <c r="A4" s="4"/>
      <c r="B4" s="8" t="s">
        <v>10</v>
      </c>
      <c r="C4" s="9">
        <f>VLOOKUP(C3,H3:I13,2,FALSE)</f>
        <v>90</v>
      </c>
      <c r="D4" s="2"/>
      <c r="E4" s="8" t="s">
        <v>13</v>
      </c>
      <c r="F4" s="10">
        <f>C5/F3</f>
        <v>10</v>
      </c>
      <c r="G4" s="73">
        <v>2</v>
      </c>
      <c r="H4" s="74" t="s">
        <v>30</v>
      </c>
      <c r="I4" s="73">
        <v>80</v>
      </c>
      <c r="J4" s="73">
        <v>480</v>
      </c>
    </row>
    <row r="5" spans="1:10" ht="16" thickBot="1">
      <c r="A5" s="4"/>
      <c r="B5" s="11" t="s">
        <v>83</v>
      </c>
      <c r="C5" s="12">
        <f>VLOOKUP(C3,H3:J13,3,FALSE)</f>
        <v>120</v>
      </c>
      <c r="D5" s="7"/>
      <c r="E5" s="11" t="s">
        <v>12</v>
      </c>
      <c r="F5" s="13">
        <f>VLOOKUP(C3,H15:I25,2,FALSE)</f>
        <v>60</v>
      </c>
      <c r="G5" s="73">
        <v>3</v>
      </c>
      <c r="H5" s="74" t="s">
        <v>31</v>
      </c>
      <c r="I5" s="73">
        <v>90</v>
      </c>
      <c r="J5" s="73">
        <v>120</v>
      </c>
    </row>
    <row r="6" spans="1:10" ht="17" customHeight="1" thickBot="1">
      <c r="A6" s="1"/>
      <c r="B6" s="1"/>
      <c r="C6" s="1"/>
      <c r="D6" s="1"/>
      <c r="E6" s="1"/>
      <c r="F6" s="1"/>
      <c r="G6" s="73">
        <v>4</v>
      </c>
      <c r="H6" s="75" t="s">
        <v>32</v>
      </c>
      <c r="I6" s="73">
        <v>90</v>
      </c>
      <c r="J6" s="73">
        <v>240</v>
      </c>
    </row>
    <row r="7" spans="1:10" ht="56" customHeight="1" thickBot="1">
      <c r="A7" s="24" t="s">
        <v>82</v>
      </c>
      <c r="B7" s="25" t="s">
        <v>21</v>
      </c>
      <c r="C7" s="25" t="s">
        <v>22</v>
      </c>
      <c r="D7" s="25" t="s">
        <v>23</v>
      </c>
      <c r="E7" s="26" t="s">
        <v>0</v>
      </c>
      <c r="F7" s="27" t="s">
        <v>7</v>
      </c>
      <c r="G7" s="73">
        <v>5</v>
      </c>
      <c r="H7" s="74" t="s">
        <v>60</v>
      </c>
      <c r="I7" s="73">
        <v>100</v>
      </c>
      <c r="J7" s="73">
        <v>120</v>
      </c>
    </row>
    <row r="8" spans="1:10">
      <c r="A8" s="28" t="s">
        <v>62</v>
      </c>
      <c r="B8" s="14">
        <v>17.5</v>
      </c>
      <c r="C8" s="15">
        <f>B8*$C$4/100</f>
        <v>15.75</v>
      </c>
      <c r="D8" s="15">
        <f>(B8*$C$4/100)/3.6</f>
        <v>4.375</v>
      </c>
      <c r="E8" s="16">
        <f>(1/(D8*3.6))/24</f>
        <v>2.6455026455026454E-3</v>
      </c>
      <c r="F8" s="17">
        <f>(D8*$C$5/$F$3)-($F$3/3)</f>
        <v>39.75</v>
      </c>
      <c r="G8" s="73">
        <v>6</v>
      </c>
      <c r="H8" s="75" t="s">
        <v>34</v>
      </c>
      <c r="I8" s="73">
        <v>100</v>
      </c>
      <c r="J8" s="73">
        <v>240</v>
      </c>
    </row>
    <row r="9" spans="1:10">
      <c r="A9" s="28" t="s">
        <v>63</v>
      </c>
      <c r="B9" s="18">
        <v>17.5</v>
      </c>
      <c r="C9" s="19">
        <f t="shared" ref="C9:C30" si="0">B9*$C$4/100</f>
        <v>15.75</v>
      </c>
      <c r="D9" s="19">
        <f t="shared" ref="D9:D27" si="1">(B9*$C$4/100)/3.6</f>
        <v>4.375</v>
      </c>
      <c r="E9" s="20">
        <f t="shared" ref="E9:E27" si="2">(1/(D9*3.6))/24</f>
        <v>2.6455026455026454E-3</v>
      </c>
      <c r="F9" s="21">
        <f t="shared" ref="F9:F27" si="3">(D9*$C$5/$F$3)-($F$3/3)</f>
        <v>39.75</v>
      </c>
      <c r="G9" s="73">
        <v>7</v>
      </c>
      <c r="H9" s="74" t="s">
        <v>35</v>
      </c>
      <c r="I9" s="73">
        <v>110</v>
      </c>
      <c r="J9" s="73">
        <v>30</v>
      </c>
    </row>
    <row r="10" spans="1:10">
      <c r="A10" s="28" t="s">
        <v>64</v>
      </c>
      <c r="B10" s="18">
        <v>17</v>
      </c>
      <c r="C10" s="19">
        <f t="shared" si="0"/>
        <v>15.3</v>
      </c>
      <c r="D10" s="19">
        <f t="shared" si="1"/>
        <v>4.25</v>
      </c>
      <c r="E10" s="20">
        <f t="shared" si="2"/>
        <v>2.7233115468409588E-3</v>
      </c>
      <c r="F10" s="21">
        <f t="shared" si="3"/>
        <v>38.5</v>
      </c>
      <c r="G10" s="73">
        <v>8</v>
      </c>
      <c r="H10" s="75" t="s">
        <v>36</v>
      </c>
      <c r="I10" s="73">
        <v>110</v>
      </c>
      <c r="J10" s="73">
        <v>45</v>
      </c>
    </row>
    <row r="11" spans="1:10">
      <c r="A11" s="28" t="s">
        <v>65</v>
      </c>
      <c r="B11" s="18">
        <v>17</v>
      </c>
      <c r="C11" s="19">
        <f t="shared" si="0"/>
        <v>15.3</v>
      </c>
      <c r="D11" s="19">
        <f t="shared" si="1"/>
        <v>4.25</v>
      </c>
      <c r="E11" s="20">
        <f t="shared" si="2"/>
        <v>2.7233115468409588E-3</v>
      </c>
      <c r="F11" s="21">
        <f t="shared" si="3"/>
        <v>38.5</v>
      </c>
      <c r="G11" s="76">
        <v>9</v>
      </c>
      <c r="H11" s="74" t="s">
        <v>38</v>
      </c>
      <c r="I11" s="73">
        <v>120</v>
      </c>
      <c r="J11" s="73">
        <v>30</v>
      </c>
    </row>
    <row r="12" spans="1:10">
      <c r="A12" s="28" t="s">
        <v>66</v>
      </c>
      <c r="B12" s="18">
        <v>16.5</v>
      </c>
      <c r="C12" s="19">
        <f t="shared" si="0"/>
        <v>14.85</v>
      </c>
      <c r="D12" s="19">
        <f t="shared" si="1"/>
        <v>4.125</v>
      </c>
      <c r="E12" s="20">
        <f t="shared" si="2"/>
        <v>2.8058361391694723E-3</v>
      </c>
      <c r="F12" s="21">
        <f t="shared" si="3"/>
        <v>37.25</v>
      </c>
      <c r="G12" s="73">
        <v>10</v>
      </c>
      <c r="H12" s="75" t="s">
        <v>61</v>
      </c>
      <c r="I12" s="73">
        <v>130</v>
      </c>
      <c r="J12" s="73">
        <v>15</v>
      </c>
    </row>
    <row r="13" spans="1:10" ht="15" customHeight="1">
      <c r="A13" s="28" t="s">
        <v>67</v>
      </c>
      <c r="B13" s="18">
        <v>16.5</v>
      </c>
      <c r="C13" s="19">
        <f t="shared" si="0"/>
        <v>14.85</v>
      </c>
      <c r="D13" s="19">
        <f t="shared" si="1"/>
        <v>4.125</v>
      </c>
      <c r="E13" s="20">
        <f t="shared" si="2"/>
        <v>2.8058361391694723E-3</v>
      </c>
      <c r="F13" s="21">
        <f t="shared" si="3"/>
        <v>37.25</v>
      </c>
      <c r="G13" s="73">
        <v>11</v>
      </c>
      <c r="H13" s="73"/>
      <c r="I13" s="73"/>
      <c r="J13" s="73"/>
    </row>
    <row r="14" spans="1:10">
      <c r="A14" s="28" t="s">
        <v>68</v>
      </c>
      <c r="B14" s="18">
        <v>16</v>
      </c>
      <c r="C14" s="19">
        <f t="shared" si="0"/>
        <v>14.4</v>
      </c>
      <c r="D14" s="19">
        <f t="shared" si="1"/>
        <v>4</v>
      </c>
      <c r="E14" s="20">
        <f t="shared" si="2"/>
        <v>2.8935185185185188E-3</v>
      </c>
      <c r="F14" s="21">
        <f t="shared" si="3"/>
        <v>36</v>
      </c>
      <c r="G14" s="73">
        <v>12</v>
      </c>
      <c r="H14" s="73"/>
      <c r="I14" s="73"/>
      <c r="J14" s="73"/>
    </row>
    <row r="15" spans="1:10">
      <c r="A15" s="28" t="s">
        <v>69</v>
      </c>
      <c r="B15" s="18">
        <v>16</v>
      </c>
      <c r="C15" s="19">
        <f t="shared" si="0"/>
        <v>14.4</v>
      </c>
      <c r="D15" s="19">
        <f t="shared" si="1"/>
        <v>4</v>
      </c>
      <c r="E15" s="20">
        <f t="shared" si="2"/>
        <v>2.8935185185185188E-3</v>
      </c>
      <c r="F15" s="21">
        <f t="shared" si="3"/>
        <v>36</v>
      </c>
      <c r="G15" s="73">
        <v>13</v>
      </c>
      <c r="H15" s="74" t="s">
        <v>24</v>
      </c>
      <c r="I15" s="73">
        <v>0</v>
      </c>
      <c r="J15" s="73"/>
    </row>
    <row r="16" spans="1:10">
      <c r="A16" s="28" t="s">
        <v>70</v>
      </c>
      <c r="B16" s="18">
        <v>15.5</v>
      </c>
      <c r="C16" s="19">
        <f t="shared" si="0"/>
        <v>13.95</v>
      </c>
      <c r="D16" s="19">
        <f t="shared" si="1"/>
        <v>3.8749999999999996</v>
      </c>
      <c r="E16" s="20">
        <f t="shared" si="2"/>
        <v>2.9868578255675036E-3</v>
      </c>
      <c r="F16" s="21">
        <f t="shared" si="3"/>
        <v>34.749999999999993</v>
      </c>
      <c r="G16" s="73">
        <v>14</v>
      </c>
      <c r="H16" s="74" t="s">
        <v>30</v>
      </c>
      <c r="I16" s="73">
        <v>120</v>
      </c>
      <c r="J16" s="73"/>
    </row>
    <row r="17" spans="1:10">
      <c r="A17" s="28" t="s">
        <v>71</v>
      </c>
      <c r="B17" s="18">
        <v>15.5</v>
      </c>
      <c r="C17" s="19">
        <f t="shared" si="0"/>
        <v>13.95</v>
      </c>
      <c r="D17" s="19">
        <f t="shared" si="1"/>
        <v>3.8749999999999996</v>
      </c>
      <c r="E17" s="20">
        <f t="shared" si="2"/>
        <v>2.9868578255675036E-3</v>
      </c>
      <c r="F17" s="21">
        <f t="shared" si="3"/>
        <v>34.749999999999993</v>
      </c>
      <c r="G17" s="73">
        <v>15</v>
      </c>
      <c r="H17" s="74" t="s">
        <v>31</v>
      </c>
      <c r="I17" s="73">
        <v>60</v>
      </c>
      <c r="J17" s="73"/>
    </row>
    <row r="18" spans="1:10">
      <c r="A18" s="28" t="s">
        <v>72</v>
      </c>
      <c r="B18" s="18">
        <v>15</v>
      </c>
      <c r="C18" s="19">
        <f t="shared" si="0"/>
        <v>13.5</v>
      </c>
      <c r="D18" s="19">
        <f t="shared" si="1"/>
        <v>3.75</v>
      </c>
      <c r="E18" s="20">
        <f t="shared" si="2"/>
        <v>3.0864197530864196E-3</v>
      </c>
      <c r="F18" s="21">
        <f t="shared" si="3"/>
        <v>33.5</v>
      </c>
      <c r="G18" s="73">
        <v>16</v>
      </c>
      <c r="H18" s="75" t="s">
        <v>32</v>
      </c>
      <c r="I18" s="73">
        <v>60</v>
      </c>
      <c r="J18" s="73"/>
    </row>
    <row r="19" spans="1:10">
      <c r="A19" s="28" t="s">
        <v>73</v>
      </c>
      <c r="B19" s="18">
        <v>15</v>
      </c>
      <c r="C19" s="19">
        <f t="shared" si="0"/>
        <v>13.5</v>
      </c>
      <c r="D19" s="19">
        <f t="shared" si="1"/>
        <v>3.75</v>
      </c>
      <c r="E19" s="20">
        <f t="shared" si="2"/>
        <v>3.0864197530864196E-3</v>
      </c>
      <c r="F19" s="21">
        <f t="shared" si="3"/>
        <v>33.5</v>
      </c>
      <c r="G19" s="73">
        <v>17</v>
      </c>
      <c r="H19" s="74" t="s">
        <v>60</v>
      </c>
      <c r="I19" s="73">
        <v>120</v>
      </c>
      <c r="J19" s="73"/>
    </row>
    <row r="20" spans="1:10">
      <c r="A20" s="28" t="s">
        <v>74</v>
      </c>
      <c r="B20" s="18">
        <v>14.5</v>
      </c>
      <c r="C20" s="19">
        <f t="shared" si="0"/>
        <v>13.05</v>
      </c>
      <c r="D20" s="19">
        <f t="shared" si="1"/>
        <v>3.625</v>
      </c>
      <c r="E20" s="20">
        <f t="shared" si="2"/>
        <v>3.1928480204342271E-3</v>
      </c>
      <c r="F20" s="21">
        <f t="shared" si="3"/>
        <v>32.25</v>
      </c>
      <c r="G20" s="73">
        <v>18</v>
      </c>
      <c r="H20" s="75" t="s">
        <v>34</v>
      </c>
      <c r="I20" s="73">
        <v>120</v>
      </c>
      <c r="J20" s="73"/>
    </row>
    <row r="21" spans="1:10">
      <c r="A21" s="28" t="s">
        <v>75</v>
      </c>
      <c r="B21" s="18">
        <v>14.5</v>
      </c>
      <c r="C21" s="19">
        <f t="shared" si="0"/>
        <v>13.05</v>
      </c>
      <c r="D21" s="19">
        <f t="shared" si="1"/>
        <v>3.625</v>
      </c>
      <c r="E21" s="20">
        <f t="shared" si="2"/>
        <v>3.1928480204342271E-3</v>
      </c>
      <c r="F21" s="21">
        <f t="shared" si="3"/>
        <v>32.25</v>
      </c>
      <c r="G21" s="73">
        <v>19</v>
      </c>
      <c r="H21" s="74" t="s">
        <v>35</v>
      </c>
      <c r="I21" s="73">
        <v>15</v>
      </c>
      <c r="J21" s="73"/>
    </row>
    <row r="22" spans="1:10">
      <c r="A22" s="28" t="s">
        <v>76</v>
      </c>
      <c r="B22" s="18">
        <v>14</v>
      </c>
      <c r="C22" s="19">
        <f t="shared" si="0"/>
        <v>12.6</v>
      </c>
      <c r="D22" s="19">
        <f t="shared" si="1"/>
        <v>3.5</v>
      </c>
      <c r="E22" s="20">
        <f t="shared" si="2"/>
        <v>3.3068783068783067E-3</v>
      </c>
      <c r="F22" s="21">
        <f t="shared" si="3"/>
        <v>31</v>
      </c>
      <c r="G22" s="73">
        <v>20</v>
      </c>
      <c r="H22" s="75" t="s">
        <v>36</v>
      </c>
      <c r="I22" s="73">
        <v>15</v>
      </c>
      <c r="J22" s="73"/>
    </row>
    <row r="23" spans="1:10">
      <c r="A23" s="28" t="s">
        <v>77</v>
      </c>
      <c r="B23" s="18">
        <v>14</v>
      </c>
      <c r="C23" s="19">
        <f t="shared" si="0"/>
        <v>12.6</v>
      </c>
      <c r="D23" s="19">
        <f t="shared" si="1"/>
        <v>3.5</v>
      </c>
      <c r="E23" s="20">
        <f t="shared" si="2"/>
        <v>3.3068783068783067E-3</v>
      </c>
      <c r="F23" s="21">
        <f t="shared" si="3"/>
        <v>31</v>
      </c>
      <c r="G23" s="73">
        <v>21</v>
      </c>
      <c r="H23" s="74" t="s">
        <v>38</v>
      </c>
      <c r="I23" s="73">
        <v>30</v>
      </c>
      <c r="J23" s="73"/>
    </row>
    <row r="24" spans="1:10">
      <c r="A24" s="28" t="s">
        <v>78</v>
      </c>
      <c r="B24" s="18">
        <v>13.5</v>
      </c>
      <c r="C24" s="19">
        <f t="shared" si="0"/>
        <v>12.15</v>
      </c>
      <c r="D24" s="19">
        <f t="shared" si="1"/>
        <v>3.375</v>
      </c>
      <c r="E24" s="20">
        <f t="shared" si="2"/>
        <v>3.4293552812071329E-3</v>
      </c>
      <c r="F24" s="21">
        <f t="shared" si="3"/>
        <v>29.75</v>
      </c>
      <c r="G24" s="73">
        <v>22</v>
      </c>
      <c r="H24" s="75" t="s">
        <v>61</v>
      </c>
      <c r="I24" s="73">
        <v>15</v>
      </c>
      <c r="J24" s="73"/>
    </row>
    <row r="25" spans="1:10">
      <c r="A25" s="28" t="s">
        <v>79</v>
      </c>
      <c r="B25" s="18">
        <v>13.5</v>
      </c>
      <c r="C25" s="19">
        <f t="shared" si="0"/>
        <v>12.15</v>
      </c>
      <c r="D25" s="19">
        <f t="shared" si="1"/>
        <v>3.375</v>
      </c>
      <c r="E25" s="20">
        <f t="shared" si="2"/>
        <v>3.4293552812071329E-3</v>
      </c>
      <c r="F25" s="21">
        <f t="shared" si="3"/>
        <v>29.75</v>
      </c>
      <c r="G25" s="73">
        <v>23</v>
      </c>
      <c r="H25" s="73"/>
      <c r="I25" s="73"/>
      <c r="J25" s="73"/>
    </row>
    <row r="26" spans="1:10">
      <c r="A26" s="28" t="s">
        <v>80</v>
      </c>
      <c r="B26" s="18">
        <v>13</v>
      </c>
      <c r="C26" s="19">
        <f t="shared" si="0"/>
        <v>11.7</v>
      </c>
      <c r="D26" s="19">
        <f t="shared" si="1"/>
        <v>3.2499999999999996</v>
      </c>
      <c r="E26" s="20">
        <f t="shared" si="2"/>
        <v>3.5612535612535613E-3</v>
      </c>
      <c r="F26" s="21">
        <f t="shared" si="3"/>
        <v>28.499999999999993</v>
      </c>
      <c r="G26" s="73">
        <v>24</v>
      </c>
      <c r="H26" s="74"/>
      <c r="I26" s="73"/>
      <c r="J26" s="73"/>
    </row>
    <row r="27" spans="1:10">
      <c r="A27" s="28" t="s">
        <v>81</v>
      </c>
      <c r="B27" s="69">
        <v>13</v>
      </c>
      <c r="C27" s="19">
        <f t="shared" si="0"/>
        <v>11.7</v>
      </c>
      <c r="D27" s="19">
        <f t="shared" si="1"/>
        <v>3.2499999999999996</v>
      </c>
      <c r="E27" s="20">
        <f t="shared" si="2"/>
        <v>3.5612535612535613E-3</v>
      </c>
      <c r="F27" s="70">
        <f t="shared" si="3"/>
        <v>28.499999999999993</v>
      </c>
      <c r="G27" s="73">
        <v>25</v>
      </c>
      <c r="H27" s="74"/>
      <c r="I27" s="73"/>
      <c r="J27" s="73"/>
    </row>
    <row r="28" spans="1:10">
      <c r="A28" s="28" t="s">
        <v>102</v>
      </c>
      <c r="B28" s="69">
        <v>13</v>
      </c>
      <c r="C28" s="19">
        <f t="shared" si="0"/>
        <v>11.7</v>
      </c>
      <c r="D28" s="19">
        <f t="shared" ref="D28:D30" si="4">(B28*$C$4/100)/3.6</f>
        <v>3.2499999999999996</v>
      </c>
      <c r="E28" s="20">
        <f t="shared" ref="E28:E30" si="5">(1/(D28*3.6))/24</f>
        <v>3.5612535612535613E-3</v>
      </c>
      <c r="F28" s="70">
        <f t="shared" ref="F28:F30" si="6">(D28*$C$5/$F$3)-($F$3/3)</f>
        <v>28.499999999999993</v>
      </c>
      <c r="G28" s="73">
        <v>26</v>
      </c>
      <c r="H28" s="74"/>
      <c r="I28" s="73"/>
      <c r="J28" s="73"/>
    </row>
    <row r="29" spans="1:10">
      <c r="A29" s="28" t="s">
        <v>103</v>
      </c>
      <c r="B29" s="69">
        <v>13</v>
      </c>
      <c r="C29" s="19">
        <f t="shared" si="0"/>
        <v>11.7</v>
      </c>
      <c r="D29" s="19">
        <f t="shared" si="4"/>
        <v>3.2499999999999996</v>
      </c>
      <c r="E29" s="20">
        <f t="shared" si="5"/>
        <v>3.5612535612535613E-3</v>
      </c>
      <c r="F29" s="70">
        <f t="shared" si="6"/>
        <v>28.499999999999993</v>
      </c>
      <c r="G29" s="73">
        <v>27</v>
      </c>
      <c r="H29" s="74"/>
      <c r="I29" s="73"/>
      <c r="J29" s="73"/>
    </row>
    <row r="30" spans="1:10" ht="16" thickBot="1">
      <c r="A30" s="29" t="s">
        <v>104</v>
      </c>
      <c r="B30" s="71">
        <v>13</v>
      </c>
      <c r="C30" s="22">
        <f t="shared" si="0"/>
        <v>11.7</v>
      </c>
      <c r="D30" s="22">
        <f t="shared" si="4"/>
        <v>3.2499999999999996</v>
      </c>
      <c r="E30" s="23">
        <f t="shared" si="5"/>
        <v>3.5612535612535613E-3</v>
      </c>
      <c r="F30" s="72">
        <f t="shared" si="6"/>
        <v>28.499999999999993</v>
      </c>
      <c r="G30" s="73">
        <v>28</v>
      </c>
      <c r="H30" s="74"/>
      <c r="I30" s="73"/>
      <c r="J30" s="73"/>
    </row>
    <row r="31" spans="1:10">
      <c r="A31" s="3"/>
      <c r="B31" s="3"/>
      <c r="C31" s="1"/>
      <c r="D31" s="1"/>
      <c r="E31" s="1"/>
      <c r="F31" s="1"/>
      <c r="G31" s="1"/>
      <c r="H31" s="1"/>
      <c r="I31" s="1"/>
      <c r="J31" s="1"/>
    </row>
  </sheetData>
  <sheetProtection algorithmName="SHA-512" hashValue="gSrJ0z3l3FbtcysawXY9HlnW81mG9nY6Gp2I6eGxMTLU4c70N/mYwFxUqGMBlTl5HV4tXuF9y1LNC8S68rjkqg==" saltValue="Sl84IaHtDREYhXnfeU++cw==" spinCount="100000" sheet="1" objects="1" scenarios="1"/>
  <mergeCells count="1">
    <mergeCell ref="A1:J1"/>
  </mergeCells>
  <phoneticPr fontId="4" type="noConversion"/>
  <dataValidations count="3">
    <dataValidation type="list" allowBlank="1" showInputMessage="1" showErrorMessage="1" sqref="F5" xr:uid="{3084BC6E-2F6C-6847-9145-F135D5E6EE09}">
      <formula1>$I$3:$I$13</formula1>
    </dataValidation>
    <dataValidation type="list" allowBlank="1" showInputMessage="1" showErrorMessage="1" sqref="F3" xr:uid="{49BF1DAF-575D-9948-928B-6803059769FB}">
      <formula1>$G$3:$G$30</formula1>
    </dataValidation>
    <dataValidation type="list" allowBlank="1" showInputMessage="1" showErrorMessage="1" sqref="C3" xr:uid="{E89839A8-48EE-D345-8D39-EEE672D661A9}">
      <formula1>$H$3:$H$12</formula1>
    </dataValidation>
  </dataValidations>
  <pageMargins left="0.25" right="0.25" top="0.75" bottom="0.75" header="0.3" footer="0.3"/>
  <pageSetup paperSize="9" orientation="landscape" horizontalDpi="0" verticalDpi="0"/>
  <headerFooter>
    <oddHeader>&amp;LAbsolute F.C.&amp;C&amp;"System Font,Standard"&amp;10&amp;K000000Absolute Teamsport Kaiserslautern&amp;R&amp;D</oddHead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Intervall Methoden</vt:lpstr>
      <vt:lpstr>Intervall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2023-01-18T16:22:49Z</dcterms:modified>
</cp:coreProperties>
</file>